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 yWindow="2445" windowWidth="23790" windowHeight="9060"/>
  </bookViews>
  <sheets>
    <sheet name="Sheet1" sheetId="1" r:id="rId1"/>
    <sheet name="Sheet2" sheetId="2" r:id="rId2"/>
    <sheet name="Sheet3" sheetId="3" r:id="rId3"/>
  </sheets>
  <definedNames>
    <definedName name="_xlnm.Print_Titles" localSheetId="0">Sheet1!$1:$3</definedName>
  </definedNames>
  <calcPr calcId="124519"/>
</workbook>
</file>

<file path=xl/calcChain.xml><?xml version="1.0" encoding="utf-8"?>
<calcChain xmlns="http://schemas.openxmlformats.org/spreadsheetml/2006/main">
  <c r="F11" i="1"/>
  <c r="E11"/>
  <c r="D11"/>
  <c r="J8"/>
  <c r="E5"/>
  <c r="D5"/>
  <c r="D4" s="1"/>
  <c r="F4"/>
  <c r="E4"/>
</calcChain>
</file>

<file path=xl/sharedStrings.xml><?xml version="1.0" encoding="utf-8"?>
<sst xmlns="http://schemas.openxmlformats.org/spreadsheetml/2006/main" count="33" uniqueCount="33">
  <si>
    <t>序号</t>
  </si>
  <si>
    <t>项目名称</t>
  </si>
  <si>
    <t>项目建设内容</t>
  </si>
  <si>
    <t>项目总投资</t>
    <phoneticPr fontId="2" type="noConversion"/>
  </si>
  <si>
    <t>对项目范围内的已损毁区域进行地质环境恢复治理并生态修复，复垦土地面积16700㎡（约25.05亩），复垦为林地。</t>
    <phoneticPr fontId="2" type="noConversion"/>
  </si>
  <si>
    <t>该项目已经完成80%工程进度，现安排资金用于施工费尾款及竣工验收。</t>
    <phoneticPr fontId="2" type="noConversion"/>
  </si>
  <si>
    <t>备注</t>
    <phoneticPr fontId="2" type="noConversion"/>
  </si>
  <si>
    <t>通过对现有红树林地、宜林养殖塘及缓坡岸带进行地形梳理后进行恢复造林和抚育。红树林生态修复工程总面积为502.2 亩，包括修复现有红树林152.7 亩，滩涂造林地补植90.3 亩（红树），退塘还林118.8 亩，建筑垃圾清运32.5 亩（合21677.5 立方米），缓坡岸带补植造林（半红树及水生等）69.6 亩，自然恢复38.3 亩；地形修复与改造14.7 亩（合8668.5 立方米）。</t>
    <phoneticPr fontId="2" type="noConversion"/>
  </si>
  <si>
    <t>一、海洋修复项目（4个）</t>
    <phoneticPr fontId="2" type="noConversion"/>
  </si>
  <si>
    <t>二、矿山修复及地质灾害项目（3个）</t>
    <phoneticPr fontId="2" type="noConversion"/>
  </si>
  <si>
    <t>三、土地整治项目（1个）</t>
    <phoneticPr fontId="2" type="noConversion"/>
  </si>
  <si>
    <t>修复保护感恩河口强侵蚀岸段约600m，海滩整治面积约2.1万m2；①完成扶室村外海侧约420m离岸堤、120m丁坝建设；②岸滩补沙量为6万m³；③疏浚河口拦门沙约3万m3。</t>
    <phoneticPr fontId="2" type="noConversion"/>
  </si>
  <si>
    <t xml:space="preserve">合计  </t>
    <phoneticPr fontId="2" type="noConversion"/>
  </si>
  <si>
    <t>市县配  套资金</t>
    <phoneticPr fontId="2" type="noConversion"/>
  </si>
  <si>
    <t>① 湿地公园疏浚面积0.945公顷；沙美内海水道疏浚面积3.72公顷，龙滚河河口段疏浚面积为0.81公顷；② 湿地公园疏浚1.89万方，沙美内海疏浚量14.88万方，龙滚河河口疏浚量3.24万方。共计疏浚量20.01万方；③ 生境改造面积16.73公顷；④ 种植8.365公顷的红树林；⑤ 清理水葫芦、水空心菜共计24.8公顷。</t>
    <phoneticPr fontId="2" type="noConversion"/>
  </si>
  <si>
    <t xml:space="preserve">设计主要工程量有：1、危石清理1250 m³，
2、危石运输1950 m³；3、支撑钢筋140 t ；4、支撑混凝土300 m³ ；5、加强锚杆9 根；6、锚钉85000 个；7、镀锌铁丝网17000 ㎡；8、主动防护网17000 ㎡；
9、灌浆封闭150 m³ ；10、山体空腔填充180 m³ ；11、工程监测点6 个。 
</t>
    <phoneticPr fontId="2" type="noConversion"/>
  </si>
  <si>
    <t>尾款一次性付清。</t>
    <phoneticPr fontId="2" type="noConversion"/>
  </si>
  <si>
    <t>琼海市博鳌沙美内海生态修复项目</t>
    <phoneticPr fontId="2" type="noConversion"/>
  </si>
  <si>
    <t>三亚市铁炉港红树林生态修复项目</t>
    <phoneticPr fontId="2" type="noConversion"/>
  </si>
  <si>
    <t>乐东县尖峰马鞍岭（无主）矿山地质环境治理与生态修复项目</t>
    <phoneticPr fontId="2" type="noConversion"/>
  </si>
  <si>
    <t>屯昌县山鸡岭建筑用花岗岩矿矿山地质环境治理与生态修复</t>
    <phoneticPr fontId="2" type="noConversion"/>
  </si>
  <si>
    <t>东方市鱼鳞洲边坡生态复绿治理工程项目</t>
    <phoneticPr fontId="2" type="noConversion"/>
  </si>
  <si>
    <t>文昌市东路镇水缸肚基本农田建设项目</t>
    <phoneticPr fontId="2" type="noConversion"/>
  </si>
  <si>
    <t xml:space="preserve">            </t>
    <phoneticPr fontId="2" type="noConversion"/>
  </si>
  <si>
    <t xml:space="preserve"> 单位：万元</t>
    <phoneticPr fontId="2" type="noConversion"/>
  </si>
  <si>
    <t>在老爷海南岸清理整地面积763.4亩，种植红树林面积763.4亩。</t>
    <phoneticPr fontId="5" type="noConversion"/>
  </si>
  <si>
    <t>对马鞍岭建筑用花岗岩石料矿矿山地质环境治理与生态修复Ⅰ期实施方案确定的范围及旅游公路驿站范围之外已损毁区域矿山生产生活场地进行地质环境恢复治理与生态修复，针对矿山开采形成的采坑、高陡边坡及工业场地等地质环境和生态环境破坏区域进行地质环境恢复治理，并对项目区进行土地复垦，预计复垦土地面积379.4亩，全部复垦为园地，种植果树。</t>
    <phoneticPr fontId="2" type="noConversion"/>
  </si>
  <si>
    <t>东方市感恩河口段沙质岸线整治修复项目</t>
    <phoneticPr fontId="2" type="noConversion"/>
  </si>
  <si>
    <t>万宁市老爷海退塘还林种植红树林生态修复工程</t>
    <phoneticPr fontId="2" type="noConversion"/>
  </si>
  <si>
    <t>538.15万元部分为有主区域，由地方财政垫付，再依法追缴相关责任主体治理费用。</t>
    <phoneticPr fontId="2" type="noConversion"/>
  </si>
  <si>
    <t>项目进展情况</t>
    <phoneticPr fontId="2" type="noConversion"/>
  </si>
  <si>
    <t>2021年下达省级专项资金</t>
    <phoneticPr fontId="2" type="noConversion"/>
  </si>
  <si>
    <t>2021年省国土空间生态修复专项资金项目进展情况月报表</t>
    <phoneticPr fontId="2" type="noConversion"/>
  </si>
</sst>
</file>

<file path=xl/styles.xml><?xml version="1.0" encoding="utf-8"?>
<styleSheet xmlns="http://schemas.openxmlformats.org/spreadsheetml/2006/main">
  <numFmts count="1">
    <numFmt numFmtId="176" formatCode="0.00_ "/>
  </numFmts>
  <fonts count="23">
    <font>
      <sz val="11"/>
      <color theme="1"/>
      <name val="宋体"/>
      <charset val="134"/>
      <scheme val="minor"/>
    </font>
    <font>
      <b/>
      <sz val="12"/>
      <color theme="1"/>
      <name val="宋体"/>
      <family val="3"/>
      <charset val="134"/>
      <scheme val="minor"/>
    </font>
    <font>
      <sz val="9"/>
      <name val="宋体"/>
      <family val="3"/>
      <charset val="134"/>
      <scheme val="minor"/>
    </font>
    <font>
      <b/>
      <sz val="12"/>
      <color theme="1"/>
      <name val="宋体"/>
      <family val="3"/>
      <charset val="134"/>
      <scheme val="minor"/>
    </font>
    <font>
      <sz val="12"/>
      <color theme="1"/>
      <name val="宋体"/>
      <family val="3"/>
      <charset val="134"/>
      <scheme val="minor"/>
    </font>
    <font>
      <sz val="9"/>
      <name val="宋体"/>
      <family val="3"/>
      <charset val="134"/>
    </font>
    <font>
      <sz val="11"/>
      <color theme="1"/>
      <name val="宋体"/>
      <family val="3"/>
      <charset val="134"/>
      <scheme val="minor"/>
    </font>
    <font>
      <sz val="20"/>
      <color theme="1"/>
      <name val="方正小标宋_GBK"/>
      <family val="4"/>
      <charset val="134"/>
    </font>
    <font>
      <sz val="12"/>
      <color indexed="8"/>
      <name val="宋体"/>
      <family val="3"/>
      <charset val="134"/>
      <scheme val="minor"/>
    </font>
    <font>
      <b/>
      <sz val="12"/>
      <color indexed="8"/>
      <name val="宋体"/>
      <family val="3"/>
      <charset val="134"/>
      <scheme val="minor"/>
    </font>
    <font>
      <sz val="12"/>
      <color indexed="8"/>
      <name val="仿宋"/>
      <family val="3"/>
      <charset val="134"/>
    </font>
    <font>
      <sz val="12"/>
      <color indexed="8"/>
      <name val="宋体"/>
      <family val="3"/>
      <charset val="134"/>
      <scheme val="major"/>
    </font>
    <font>
      <sz val="12"/>
      <name val="宋体"/>
      <family val="3"/>
      <charset val="134"/>
      <scheme val="minor"/>
    </font>
    <font>
      <sz val="12"/>
      <color theme="1"/>
      <name val="宋体"/>
      <family val="3"/>
      <charset val="134"/>
      <scheme val="minor"/>
    </font>
    <font>
      <b/>
      <sz val="12"/>
      <color theme="1"/>
      <name val="宋体"/>
      <family val="3"/>
      <charset val="134"/>
      <scheme val="minor"/>
    </font>
    <font>
      <b/>
      <sz val="12"/>
      <name val="宋体"/>
      <family val="3"/>
      <charset val="134"/>
      <scheme val="minor"/>
    </font>
    <font>
      <sz val="10.5"/>
      <color theme="1"/>
      <name val="宋体"/>
      <family val="3"/>
      <charset val="134"/>
      <scheme val="minor"/>
    </font>
    <font>
      <sz val="11"/>
      <name val="宋体"/>
      <family val="3"/>
      <charset val="134"/>
      <scheme val="minor"/>
    </font>
    <font>
      <b/>
      <sz val="10.5"/>
      <color theme="1"/>
      <name val="宋体"/>
      <family val="3"/>
      <charset val="134"/>
      <scheme val="minor"/>
    </font>
    <font>
      <sz val="11"/>
      <color indexed="8"/>
      <name val="宋体"/>
      <family val="3"/>
      <charset val="134"/>
      <scheme val="minor"/>
    </font>
    <font>
      <b/>
      <sz val="11"/>
      <color theme="1"/>
      <name val="宋体"/>
      <family val="3"/>
      <charset val="134"/>
      <scheme val="minor"/>
    </font>
    <font>
      <sz val="11"/>
      <color indexed="8"/>
      <name val="宋体"/>
      <family val="3"/>
      <charset val="134"/>
      <scheme val="major"/>
    </font>
    <font>
      <b/>
      <sz val="12"/>
      <color rgb="FFFF0000"/>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72">
    <xf numFmtId="0" fontId="0" fillId="0" borderId="0" xfId="0">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9" fillId="0" borderId="2"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1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 xfId="0" applyBorder="1" applyAlignment="1">
      <alignment vertical="center"/>
    </xf>
    <xf numFmtId="0" fontId="6" fillId="0" borderId="2" xfId="0" applyFont="1" applyBorder="1" applyAlignment="1">
      <alignment horizontal="center" vertical="center"/>
    </xf>
    <xf numFmtId="0" fontId="1"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1" xfId="0"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vertical="center"/>
    </xf>
    <xf numFmtId="0" fontId="6" fillId="0" borderId="2" xfId="0" applyFont="1" applyBorder="1" applyAlignment="1">
      <alignment vertical="center" wrapText="1"/>
    </xf>
    <xf numFmtId="0" fontId="20" fillId="0" borderId="2" xfId="0" applyFont="1" applyBorder="1" applyAlignment="1">
      <alignment horizontal="center" vertical="center"/>
    </xf>
    <xf numFmtId="0" fontId="6" fillId="0" borderId="2" xfId="0" applyFont="1" applyBorder="1" applyAlignment="1">
      <alignment vertical="center"/>
    </xf>
    <xf numFmtId="0" fontId="19" fillId="0" borderId="2" xfId="0" applyFont="1" applyBorder="1" applyAlignment="1">
      <alignment vertical="center" wrapText="1"/>
    </xf>
    <xf numFmtId="0" fontId="17" fillId="0" borderId="2" xfId="0" applyFont="1" applyBorder="1" applyAlignment="1">
      <alignment vertical="center" wrapText="1"/>
    </xf>
    <xf numFmtId="0" fontId="4" fillId="0" borderId="2" xfId="0" applyFont="1" applyBorder="1" applyAlignment="1">
      <alignment horizontal="center" vertical="center" wrapText="1"/>
    </xf>
    <xf numFmtId="0" fontId="16" fillId="0" borderId="2" xfId="0" applyFont="1" applyBorder="1" applyAlignment="1">
      <alignment horizontal="center" vertical="center"/>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left" vertical="center" wrapText="1"/>
    </xf>
    <xf numFmtId="0" fontId="3" fillId="0" borderId="2" xfId="0" applyFont="1" applyBorder="1" applyAlignment="1">
      <alignment horizontal="center" vertical="center"/>
    </xf>
    <xf numFmtId="0" fontId="1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2" xfId="0" applyFont="1" applyBorder="1" applyAlignment="1">
      <alignment horizontal="center" vertical="center"/>
    </xf>
    <xf numFmtId="0" fontId="11" fillId="0" borderId="2" xfId="0" applyFont="1" applyBorder="1" applyAlignment="1">
      <alignment horizontal="center" vertical="center" wrapText="1"/>
    </xf>
    <xf numFmtId="0" fontId="4" fillId="0" borderId="2" xfId="0" applyFont="1" applyBorder="1" applyAlignment="1">
      <alignment horizontal="center" vertical="center"/>
    </xf>
    <xf numFmtId="176"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0" fillId="0" borderId="0" xfId="0" applyBorder="1" applyAlignment="1">
      <alignment horizontal="center" vertical="center"/>
    </xf>
    <xf numFmtId="0" fontId="22"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Border="1">
      <alignment vertical="center"/>
    </xf>
    <xf numFmtId="0" fontId="9" fillId="0" borderId="2" xfId="0" applyFont="1" applyBorder="1" applyAlignment="1">
      <alignment horizontal="left" vertical="center" wrapText="1"/>
    </xf>
    <xf numFmtId="0" fontId="14" fillId="0" borderId="2" xfId="0" applyFont="1" applyBorder="1" applyAlignment="1">
      <alignment horizontal="center" vertical="center" wrapText="1"/>
    </xf>
    <xf numFmtId="0" fontId="18" fillId="0" borderId="2" xfId="0" applyFont="1" applyBorder="1" applyAlignment="1">
      <alignment horizontal="center" vertical="center"/>
    </xf>
    <xf numFmtId="0" fontId="13" fillId="0" borderId="2" xfId="0" applyFont="1" applyBorder="1" applyAlignment="1">
      <alignment horizontal="center" vertical="center" wrapText="1"/>
    </xf>
    <xf numFmtId="0" fontId="6"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2" xfId="0" applyFont="1" applyBorder="1" applyAlignment="1">
      <alignment horizontal="center" vertical="center" wrapText="1"/>
    </xf>
    <xf numFmtId="0" fontId="0" fillId="0" borderId="1" xfId="0" applyBorder="1" applyAlignment="1">
      <alignment horizontal="center" vertical="center"/>
    </xf>
    <xf numFmtId="0" fontId="1" fillId="0" borderId="2" xfId="0" applyFont="1" applyBorder="1" applyAlignment="1">
      <alignment horizontal="left" vertical="center"/>
    </xf>
    <xf numFmtId="0" fontId="21" fillId="0" borderId="2" xfId="0" applyFont="1" applyBorder="1" applyAlignment="1">
      <alignment horizontal="left" vertical="center" wrapText="1"/>
    </xf>
    <xf numFmtId="0" fontId="19" fillId="0"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6" fillId="0" borderId="2" xfId="0" applyFont="1" applyBorder="1" applyAlignment="1">
      <alignment horizontal="center" vertical="center"/>
    </xf>
    <xf numFmtId="0" fontId="10"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2" xfId="0" applyFont="1" applyBorder="1" applyAlignment="1">
      <alignment horizontal="left" vertical="center" wrapText="1"/>
    </xf>
    <xf numFmtId="0" fontId="11" fillId="0" borderId="2" xfId="0" applyFont="1" applyBorder="1" applyAlignment="1">
      <alignment horizontal="left" vertical="center" wrapText="1"/>
    </xf>
    <xf numFmtId="0" fontId="19" fillId="0" borderId="2"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tabSelected="1" topLeftCell="A2" workbookViewId="0">
      <selection activeCell="C10" sqref="C10"/>
    </sheetView>
  </sheetViews>
  <sheetFormatPr defaultColWidth="9" defaultRowHeight="13.5"/>
  <cols>
    <col min="1" max="1" width="5.5" customWidth="1"/>
    <col min="2" max="2" width="18.125" customWidth="1"/>
    <col min="3" max="3" width="38.875" customWidth="1"/>
    <col min="4" max="4" width="14.625" customWidth="1"/>
    <col min="5" max="5" width="12.5" style="4" customWidth="1"/>
    <col min="6" max="6" width="10.875" customWidth="1"/>
    <col min="7" max="7" width="25.625" customWidth="1"/>
    <col min="8" max="8" width="17.125" customWidth="1"/>
    <col min="10" max="10" width="10.125" hidden="1" customWidth="1"/>
  </cols>
  <sheetData>
    <row r="1" spans="1:10" ht="36.6" customHeight="1">
      <c r="A1" s="56" t="s">
        <v>32</v>
      </c>
      <c r="B1" s="56"/>
      <c r="C1" s="56"/>
      <c r="D1" s="56"/>
      <c r="E1" s="56"/>
      <c r="F1" s="56"/>
      <c r="G1" s="56"/>
      <c r="H1" s="56"/>
    </row>
    <row r="2" spans="1:10" ht="18.600000000000001" customHeight="1">
      <c r="A2" s="15"/>
      <c r="E2" s="58" t="s">
        <v>23</v>
      </c>
      <c r="F2" s="58"/>
      <c r="G2" s="38"/>
      <c r="H2" s="4" t="s">
        <v>24</v>
      </c>
    </row>
    <row r="3" spans="1:10" ht="50.45" customHeight="1">
      <c r="A3" s="1" t="s">
        <v>0</v>
      </c>
      <c r="B3" s="1" t="s">
        <v>1</v>
      </c>
      <c r="C3" s="1" t="s">
        <v>2</v>
      </c>
      <c r="D3" s="2" t="s">
        <v>3</v>
      </c>
      <c r="E3" s="2" t="s">
        <v>31</v>
      </c>
      <c r="F3" s="2" t="s">
        <v>13</v>
      </c>
      <c r="G3" s="39" t="s">
        <v>30</v>
      </c>
      <c r="H3" s="12" t="s">
        <v>6</v>
      </c>
    </row>
    <row r="4" spans="1:10" ht="28.15" customHeight="1">
      <c r="A4" s="1"/>
      <c r="B4" s="1"/>
      <c r="C4" s="1" t="s">
        <v>12</v>
      </c>
      <c r="D4" s="36">
        <f>D5+D11+D19</f>
        <v>15414.320000000002</v>
      </c>
      <c r="E4" s="2">
        <f>E6+E7+E8+E10+E12+E13+E18+E20</f>
        <v>10000</v>
      </c>
      <c r="F4" s="2">
        <f>F8+F12</f>
        <v>788.15</v>
      </c>
      <c r="G4" s="2"/>
      <c r="H4" s="10"/>
    </row>
    <row r="5" spans="1:10" ht="29.45" customHeight="1">
      <c r="A5" s="59" t="s">
        <v>8</v>
      </c>
      <c r="B5" s="59"/>
      <c r="C5" s="59"/>
      <c r="D5" s="37">
        <f>D6+D7+D8+D10</f>
        <v>11588.79</v>
      </c>
      <c r="E5" s="1">
        <f>E6+E7+E8+E10</f>
        <v>6712.62</v>
      </c>
      <c r="F5" s="2">
        <v>250</v>
      </c>
      <c r="G5" s="2"/>
      <c r="H5" s="19"/>
      <c r="J5" s="2">
        <v>4626.17</v>
      </c>
    </row>
    <row r="6" spans="1:10" ht="127.15" customHeight="1">
      <c r="A6" s="13">
        <v>1</v>
      </c>
      <c r="B6" s="67" t="s">
        <v>17</v>
      </c>
      <c r="C6" s="23" t="s">
        <v>14</v>
      </c>
      <c r="D6" s="5">
        <v>1578.05</v>
      </c>
      <c r="E6" s="13">
        <v>1578.05</v>
      </c>
      <c r="F6" s="13"/>
      <c r="G6" s="32"/>
      <c r="H6" s="18"/>
    </row>
    <row r="7" spans="1:10" ht="138.6" customHeight="1">
      <c r="A7" s="35">
        <v>2</v>
      </c>
      <c r="B7" s="40" t="s">
        <v>18</v>
      </c>
      <c r="C7" s="29" t="s">
        <v>7</v>
      </c>
      <c r="D7" s="30">
        <v>3200.7</v>
      </c>
      <c r="E7" s="14">
        <v>2000</v>
      </c>
      <c r="F7" s="17"/>
      <c r="G7" s="28"/>
      <c r="H7" s="20"/>
      <c r="J7">
        <v>1400.7</v>
      </c>
    </row>
    <row r="8" spans="1:10" s="7" customFormat="1" ht="24.6" customHeight="1">
      <c r="A8" s="53">
        <v>3</v>
      </c>
      <c r="B8" s="68" t="s">
        <v>27</v>
      </c>
      <c r="C8" s="54" t="s">
        <v>11</v>
      </c>
      <c r="D8" s="51">
        <v>4424.66</v>
      </c>
      <c r="E8" s="62">
        <v>1134.57</v>
      </c>
      <c r="F8" s="63">
        <v>250</v>
      </c>
      <c r="G8" s="46"/>
      <c r="H8" s="42"/>
      <c r="J8" s="7">
        <f>SUM(J7:J7)</f>
        <v>1400.7</v>
      </c>
    </row>
    <row r="9" spans="1:10" s="7" customFormat="1" ht="51.6" customHeight="1">
      <c r="A9" s="53"/>
      <c r="B9" s="68"/>
      <c r="C9" s="54"/>
      <c r="D9" s="51"/>
      <c r="E9" s="62"/>
      <c r="F9" s="63"/>
      <c r="G9" s="47"/>
      <c r="H9" s="43"/>
    </row>
    <row r="10" spans="1:10" ht="49.9" customHeight="1">
      <c r="A10" s="32">
        <v>4</v>
      </c>
      <c r="B10" s="67" t="s">
        <v>28</v>
      </c>
      <c r="C10" s="71" t="s">
        <v>25</v>
      </c>
      <c r="D10" s="27">
        <v>2385.38</v>
      </c>
      <c r="E10" s="14">
        <v>2000</v>
      </c>
      <c r="F10" s="5"/>
      <c r="G10" s="27"/>
      <c r="H10" s="6"/>
    </row>
    <row r="11" spans="1:10" s="7" customFormat="1" ht="31.15" customHeight="1">
      <c r="A11" s="48" t="s">
        <v>9</v>
      </c>
      <c r="B11" s="49"/>
      <c r="C11" s="49"/>
      <c r="D11" s="2">
        <f>D12+D13+D18</f>
        <v>3674.93</v>
      </c>
      <c r="E11" s="2">
        <f t="shared" ref="E11:F11" si="0">E12+E13+E18</f>
        <v>3136.7799999999997</v>
      </c>
      <c r="F11" s="2">
        <f t="shared" si="0"/>
        <v>538.15</v>
      </c>
      <c r="G11" s="2"/>
      <c r="H11" s="18"/>
    </row>
    <row r="12" spans="1:10" s="7" customFormat="1" ht="141.6" customHeight="1">
      <c r="A12" s="8">
        <v>5</v>
      </c>
      <c r="B12" s="40" t="s">
        <v>19</v>
      </c>
      <c r="C12" s="20" t="s">
        <v>26</v>
      </c>
      <c r="D12" s="2">
        <v>1963.69</v>
      </c>
      <c r="E12" s="25">
        <v>1425.54</v>
      </c>
      <c r="F12" s="26">
        <v>538.15</v>
      </c>
      <c r="G12" s="33"/>
      <c r="H12" s="41" t="s">
        <v>29</v>
      </c>
    </row>
    <row r="13" spans="1:10" ht="30" customHeight="1">
      <c r="A13" s="55">
        <v>6</v>
      </c>
      <c r="B13" s="69" t="s">
        <v>20</v>
      </c>
      <c r="C13" s="61" t="s">
        <v>4</v>
      </c>
      <c r="D13" s="52">
        <v>808.81</v>
      </c>
      <c r="E13" s="64">
        <v>808.81</v>
      </c>
      <c r="F13" s="65"/>
      <c r="G13" s="44"/>
      <c r="H13" s="66"/>
    </row>
    <row r="14" spans="1:10" ht="41.45" customHeight="1">
      <c r="A14" s="55"/>
      <c r="B14" s="69"/>
      <c r="C14" s="61"/>
      <c r="D14" s="52"/>
      <c r="E14" s="64"/>
      <c r="F14" s="65"/>
      <c r="G14" s="45"/>
      <c r="H14" s="66"/>
    </row>
    <row r="15" spans="1:10" ht="2.4500000000000002" hidden="1" customHeight="1">
      <c r="A15" s="55"/>
      <c r="B15" s="70"/>
      <c r="C15" s="60"/>
      <c r="D15" s="57"/>
      <c r="E15" s="57">
        <v>1977.55</v>
      </c>
      <c r="F15" s="57"/>
      <c r="G15" s="34"/>
      <c r="H15" s="6"/>
    </row>
    <row r="16" spans="1:10" ht="37.15" hidden="1" customHeight="1">
      <c r="A16" s="55"/>
      <c r="B16" s="70"/>
      <c r="C16" s="60"/>
      <c r="D16" s="57"/>
      <c r="E16" s="57">
        <v>791.02</v>
      </c>
      <c r="F16" s="57"/>
      <c r="G16" s="34"/>
      <c r="H16" s="6"/>
    </row>
    <row r="17" spans="1:8" ht="14.45" hidden="1" customHeight="1">
      <c r="A17" s="55"/>
      <c r="B17" s="70"/>
      <c r="C17" s="60"/>
      <c r="D17" s="57"/>
      <c r="E17" s="57">
        <v>1186.53</v>
      </c>
      <c r="F17" s="57"/>
      <c r="G17" s="34"/>
      <c r="H17" s="6"/>
    </row>
    <row r="18" spans="1:8" s="7" customFormat="1" ht="111" customHeight="1">
      <c r="A18" s="14">
        <v>7</v>
      </c>
      <c r="B18" s="67" t="s">
        <v>21</v>
      </c>
      <c r="C18" s="24" t="s">
        <v>15</v>
      </c>
      <c r="D18" s="9">
        <v>902.43</v>
      </c>
      <c r="E18" s="14">
        <v>902.43</v>
      </c>
      <c r="F18" s="14"/>
      <c r="G18" s="31"/>
      <c r="H18" s="18"/>
    </row>
    <row r="19" spans="1:8" ht="30.6" customHeight="1">
      <c r="A19" s="50" t="s">
        <v>10</v>
      </c>
      <c r="B19" s="50"/>
      <c r="C19" s="50"/>
      <c r="D19" s="21">
        <v>150.6</v>
      </c>
      <c r="E19" s="21">
        <v>150.6</v>
      </c>
      <c r="F19" s="13"/>
      <c r="G19" s="32"/>
      <c r="H19" s="18"/>
    </row>
    <row r="20" spans="1:8" ht="58.9" customHeight="1">
      <c r="A20" s="16">
        <v>8</v>
      </c>
      <c r="B20" s="40" t="s">
        <v>22</v>
      </c>
      <c r="C20" s="41" t="s">
        <v>5</v>
      </c>
      <c r="D20" s="11">
        <v>150.6</v>
      </c>
      <c r="E20" s="3">
        <v>150.6</v>
      </c>
      <c r="F20" s="3"/>
      <c r="G20" s="3"/>
      <c r="H20" s="22" t="s">
        <v>16</v>
      </c>
    </row>
  </sheetData>
  <mergeCells count="27">
    <mergeCell ref="A1:H1"/>
    <mergeCell ref="E15:E17"/>
    <mergeCell ref="F15:F17"/>
    <mergeCell ref="E2:F2"/>
    <mergeCell ref="A5:C5"/>
    <mergeCell ref="C15:C17"/>
    <mergeCell ref="B15:B17"/>
    <mergeCell ref="D15:D17"/>
    <mergeCell ref="A13:A14"/>
    <mergeCell ref="B13:B14"/>
    <mergeCell ref="C13:C14"/>
    <mergeCell ref="E8:E9"/>
    <mergeCell ref="F8:F9"/>
    <mergeCell ref="E13:E14"/>
    <mergeCell ref="F13:F14"/>
    <mergeCell ref="H13:H14"/>
    <mergeCell ref="H8:H9"/>
    <mergeCell ref="G13:G14"/>
    <mergeCell ref="G8:G9"/>
    <mergeCell ref="A11:C11"/>
    <mergeCell ref="A19:C19"/>
    <mergeCell ref="D8:D9"/>
    <mergeCell ref="D13:D14"/>
    <mergeCell ref="A8:A9"/>
    <mergeCell ref="B8:B9"/>
    <mergeCell ref="C8:C9"/>
    <mergeCell ref="A15:A17"/>
  </mergeCells>
  <phoneticPr fontId="2" type="noConversion"/>
  <pageMargins left="0.70866141732283472" right="0.70866141732283472" top="0.74803149606299213" bottom="0.55118110236220474" header="0.31496062992125984" footer="0.31496062992125984"/>
  <pageSetup paperSize="9" orientation="landscape" r:id="rId1"/>
  <headerFooter>
    <oddHeader>&amp;L附件1</oddHeader>
    <oddFooter>&amp;C&amp;P</oddFooter>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 right="0.7"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ZYT-507-01</dc:creator>
  <cp:lastModifiedBy>田玉雯</cp:lastModifiedBy>
  <cp:lastPrinted>2021-02-05T10:36:41Z</cp:lastPrinted>
  <dcterms:created xsi:type="dcterms:W3CDTF">2006-09-13T11:21:00Z</dcterms:created>
  <dcterms:modified xsi:type="dcterms:W3CDTF">2021-03-24T00:55:24Z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